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2" i="5" l="1"/>
  <c r="E30" i="5"/>
  <c r="E29" i="5"/>
  <c r="E28" i="5"/>
  <c r="E27" i="5"/>
  <c r="E26" i="5"/>
  <c r="E25" i="5"/>
  <c r="D24" i="5"/>
  <c r="D32" i="5" s="1"/>
  <c r="E23" i="5"/>
  <c r="E22" i="5"/>
  <c r="E21" i="5"/>
  <c r="E20" i="5"/>
  <c r="D18" i="5"/>
  <c r="C18" i="5"/>
  <c r="C33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0" i="4"/>
  <c r="E16" i="4" s="1"/>
  <c r="A5" i="4"/>
  <c r="D57" i="3"/>
  <c r="C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7" i="3"/>
  <c r="E36" i="3"/>
  <c r="E35" i="3"/>
  <c r="E34" i="3"/>
  <c r="E33" i="3"/>
  <c r="E32" i="3"/>
  <c r="E31" i="3"/>
  <c r="E30" i="3"/>
  <c r="E29" i="3"/>
  <c r="E28" i="3"/>
  <c r="E27" i="3"/>
  <c r="E26" i="3"/>
  <c r="E57" i="3" s="1"/>
  <c r="D24" i="3"/>
  <c r="D59" i="3" s="1"/>
  <c r="C24" i="3"/>
  <c r="C58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28" i="2"/>
  <c r="B20" i="2"/>
  <c r="B12" i="2"/>
  <c r="B31" i="2" s="1"/>
  <c r="A4" i="2"/>
  <c r="E41" i="1"/>
  <c r="D41" i="1"/>
  <c r="C41" i="1"/>
  <c r="F41" i="1" s="1"/>
  <c r="E37" i="1"/>
  <c r="D37" i="1"/>
  <c r="C34" i="1"/>
  <c r="F34" i="1" s="1"/>
  <c r="F33" i="1"/>
  <c r="F32" i="1"/>
  <c r="F31" i="1"/>
  <c r="F30" i="1"/>
  <c r="F29" i="1"/>
  <c r="F28" i="1"/>
  <c r="E24" i="1"/>
  <c r="D24" i="1"/>
  <c r="C24" i="1"/>
  <c r="F24" i="1" s="1"/>
  <c r="F22" i="1"/>
  <c r="F21" i="1"/>
  <c r="F20" i="1"/>
  <c r="C19" i="1"/>
  <c r="F19" i="1" s="1"/>
  <c r="F14" i="1"/>
  <c r="F13" i="1"/>
  <c r="F12" i="1"/>
  <c r="F11" i="1"/>
  <c r="D34" i="5" l="1"/>
  <c r="E24" i="5"/>
  <c r="E32" i="5" s="1"/>
  <c r="C35" i="1"/>
  <c r="F35" i="1" l="1"/>
  <c r="F37" i="1" s="1"/>
  <c r="C37" i="1"/>
  <c r="E42" i="1"/>
  <c r="E44" i="1" s="1"/>
  <c r="E47" i="1" s="1"/>
  <c r="E49" i="1" s="1"/>
  <c r="D42" i="1"/>
  <c r="D44" i="1" s="1"/>
  <c r="D47" i="1" s="1"/>
  <c r="D49" i="1" s="1"/>
  <c r="C42" i="1"/>
  <c r="F42" i="1" l="1"/>
  <c r="F44" i="1" s="1"/>
  <c r="F47" i="1" s="1"/>
  <c r="F49" i="1" s="1"/>
  <c r="C44" i="1"/>
  <c r="C47" i="1" s="1"/>
  <c r="C49" i="1" s="1"/>
</calcChain>
</file>

<file path=xl/sharedStrings.xml><?xml version="1.0" encoding="utf-8"?>
<sst xmlns="http://schemas.openxmlformats.org/spreadsheetml/2006/main" count="248" uniqueCount="197">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</sst>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August 2016</v>
          </cell>
        </row>
      </sheetData>
      <sheetData sheetId="6">
        <row r="12">
          <cell r="B12">
            <v>26224.6</v>
          </cell>
        </row>
        <row r="20">
          <cell r="B20">
            <v>5440.92</v>
          </cell>
        </row>
        <row r="28">
          <cell r="B28">
            <v>6726.93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196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6"/>
      <c r="H6" s="46"/>
      <c r="I6" s="46"/>
      <c r="J6" s="46"/>
      <c r="S6" s="46"/>
      <c r="T6" s="46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6"/>
      <c r="V7" s="46"/>
      <c r="W7" s="46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C11" s="5">
        <v>35944.1</v>
      </c>
      <c r="D11" s="5">
        <v>5679.39</v>
      </c>
      <c r="E11" s="5">
        <v>9833.4</v>
      </c>
      <c r="F11" s="5">
        <f>+C11+D11+E11</f>
        <v>51456.89</v>
      </c>
      <c r="G11" s="43"/>
    </row>
    <row r="12" spans="1:23" ht="14.25" customHeight="1" x14ac:dyDescent="0.35">
      <c r="A12" s="4" t="s">
        <v>177</v>
      </c>
      <c r="F12" s="5">
        <f>+C12+D12+E12</f>
        <v>0</v>
      </c>
      <c r="G12" s="44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181481.92</v>
      </c>
      <c r="F14" s="5">
        <f>+C14+D14+E14</f>
        <v>181481.92</v>
      </c>
    </row>
    <row r="15" spans="1:23" ht="14.25" customHeight="1" x14ac:dyDescent="0.25">
      <c r="A15" s="16" t="s">
        <v>8</v>
      </c>
      <c r="B15" s="17">
        <v>376947.67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428089.43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-379.03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+B15+B16+B17+B18-E19-D19</f>
        <v>53037.689999999915</v>
      </c>
      <c r="D19" s="5">
        <v>257942.71</v>
      </c>
      <c r="E19" s="5">
        <v>668666.77</v>
      </c>
      <c r="F19" s="5">
        <f t="shared" si="0"/>
        <v>979647.16999999993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2191.16</v>
      </c>
      <c r="F20" s="5">
        <f t="shared" si="0"/>
        <v>2191.16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273654.86999999994</v>
      </c>
      <c r="D24" s="19">
        <f>SUM(D11:D23)</f>
        <v>263622.09999999998</v>
      </c>
      <c r="E24" s="19">
        <f>SUM(E11:E23)</f>
        <v>678500.17</v>
      </c>
      <c r="F24" s="19">
        <f>+C24+D24+E24</f>
        <v>1215777.1400000001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C29" s="5">
        <v>3.26</v>
      </c>
      <c r="F29" s="5">
        <f t="shared" si="1"/>
        <v>3.26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118.76</v>
      </c>
      <c r="F31" s="5">
        <f t="shared" si="1"/>
        <v>118.76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C32" s="5">
        <v>4652</v>
      </c>
      <c r="F32" s="5">
        <f t="shared" si="1"/>
        <v>4652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158312.21-C34-C32-C31</f>
        <v>149595.93999999997</v>
      </c>
      <c r="F35" s="5">
        <f t="shared" si="1"/>
        <v>149595.93999999997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158315.46999999997</v>
      </c>
      <c r="D37" s="19">
        <f>SUM(D28:D36)</f>
        <v>0</v>
      </c>
      <c r="E37" s="19">
        <f>SUM(E28:E36)</f>
        <v>0</v>
      </c>
      <c r="F37" s="19">
        <f>SUM(F28:F36)</f>
        <v>158315.46999999997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+[1]Aug16IS!B12</f>
        <v>26224.6</v>
      </c>
      <c r="D42" s="5">
        <f>+[1]Aug16IS!B20</f>
        <v>5440.92</v>
      </c>
      <c r="E42" s="5">
        <f>+[1]Aug16IS!B28</f>
        <v>6726.93</v>
      </c>
      <c r="F42" s="5">
        <f>+C42+D42+E42</f>
        <v>38392.449999999997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115339.40000000002</v>
      </c>
      <c r="D44" s="19">
        <f>SUM(D41:D43)</f>
        <v>263622.10000000009</v>
      </c>
      <c r="E44" s="19">
        <f>SUM(E41:E43)</f>
        <v>678500.16999999993</v>
      </c>
      <c r="F44" s="19">
        <f>+F42+F41</f>
        <v>1057461.67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273654.87</v>
      </c>
      <c r="D47" s="19">
        <f>+D44+D37</f>
        <v>263622.10000000009</v>
      </c>
      <c r="E47" s="19">
        <f>+E44+E37</f>
        <v>678500.16999999993</v>
      </c>
      <c r="F47" s="19">
        <f>+F44+F37</f>
        <v>1215777.1399999999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sqref="A1:F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6" width="9.109375" style="5" customWidth="1"/>
    <col min="7" max="12" width="9.109375" style="5"/>
    <col min="13" max="16384" width="9.109375" style="4"/>
  </cols>
  <sheetData>
    <row r="1" spans="1:12" ht="22.8" x14ac:dyDescent="0.4">
      <c r="A1" s="66" t="s">
        <v>0</v>
      </c>
      <c r="B1" s="67"/>
      <c r="C1" s="67"/>
      <c r="D1" s="67"/>
      <c r="E1" s="67"/>
      <c r="F1" s="67"/>
      <c r="G1" s="4"/>
      <c r="H1" s="4"/>
      <c r="I1" s="4"/>
      <c r="J1" s="4"/>
      <c r="K1" s="4"/>
      <c r="L1" s="4"/>
    </row>
    <row r="2" spans="1:12" ht="15" x14ac:dyDescent="0.25">
      <c r="A2" s="63" t="s">
        <v>1</v>
      </c>
      <c r="B2" s="67"/>
      <c r="C2" s="67"/>
      <c r="D2" s="67"/>
      <c r="E2" s="67"/>
      <c r="F2" s="67"/>
      <c r="G2" s="4"/>
      <c r="H2" s="4"/>
      <c r="I2" s="4"/>
      <c r="J2" s="4"/>
      <c r="K2" s="4"/>
      <c r="L2" s="4"/>
    </row>
    <row r="3" spans="1:12" ht="15" x14ac:dyDescent="0.25">
      <c r="A3" s="63" t="s">
        <v>20</v>
      </c>
      <c r="B3" s="67"/>
      <c r="C3" s="67"/>
      <c r="D3" s="67"/>
      <c r="E3" s="67"/>
      <c r="F3" s="67"/>
      <c r="G3" s="4"/>
      <c r="H3" s="4"/>
      <c r="I3" s="4"/>
      <c r="J3" s="4"/>
      <c r="K3" s="4"/>
      <c r="L3" s="4"/>
    </row>
    <row r="4" spans="1:12" ht="15" x14ac:dyDescent="0.25">
      <c r="A4" s="65" t="str">
        <f>+[1]Aug16BS!A4</f>
        <v>August 2016</v>
      </c>
      <c r="B4" s="67"/>
      <c r="C4" s="67"/>
      <c r="D4" s="67"/>
      <c r="E4" s="67"/>
      <c r="F4" s="67"/>
      <c r="G4" s="4"/>
      <c r="H4" s="4"/>
      <c r="I4" s="4"/>
      <c r="J4" s="4"/>
      <c r="K4" s="4"/>
      <c r="L4" s="4"/>
    </row>
    <row r="5" spans="1:12" x14ac:dyDescent="0.25">
      <c r="A5" s="47"/>
      <c r="B5" s="42"/>
      <c r="C5" s="42"/>
      <c r="D5" s="42"/>
      <c r="E5" s="42"/>
      <c r="F5" s="42"/>
    </row>
    <row r="6" spans="1:12" x14ac:dyDescent="0.25">
      <c r="A6" s="47"/>
      <c r="B6" s="42"/>
      <c r="C6" s="42"/>
      <c r="D6" s="42"/>
      <c r="E6" s="42"/>
      <c r="F6" s="42"/>
    </row>
    <row r="7" spans="1:12" x14ac:dyDescent="0.25">
      <c r="A7" s="47"/>
      <c r="B7" s="42"/>
      <c r="C7" s="42"/>
      <c r="D7" s="42"/>
      <c r="E7" s="42"/>
      <c r="F7" s="42"/>
    </row>
    <row r="8" spans="1:12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</row>
    <row r="10" spans="1:12" x14ac:dyDescent="0.25">
      <c r="A10" s="4" t="s">
        <v>21</v>
      </c>
      <c r="B10" s="5">
        <v>38804.85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 t="s">
        <v>22</v>
      </c>
      <c r="B11" s="5">
        <v>-12580.25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3.8" thickBot="1" x14ac:dyDescent="0.3">
      <c r="A12" s="4" t="s">
        <v>23</v>
      </c>
      <c r="B12" s="27">
        <f>+B10+B11</f>
        <v>26224.6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3.8" thickTop="1" x14ac:dyDescent="0.25">
      <c r="D13" s="4"/>
      <c r="E13" s="4"/>
      <c r="F13" s="4"/>
      <c r="G13" s="4"/>
      <c r="H13" s="4"/>
      <c r="I13" s="4"/>
      <c r="J13" s="4"/>
      <c r="K13" s="4"/>
      <c r="L13" s="4"/>
    </row>
    <row r="16" spans="1:12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1:12" x14ac:dyDescent="0.25">
      <c r="A18" s="4" t="s">
        <v>21</v>
      </c>
      <c r="B18" s="5">
        <v>8216.5300000000007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 t="s">
        <v>25</v>
      </c>
      <c r="B19" s="5">
        <v>-2775.61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8" thickBot="1" x14ac:dyDescent="0.3">
      <c r="A20" s="28" t="s">
        <v>23</v>
      </c>
      <c r="B20" s="27">
        <f>+B18+B19</f>
        <v>5440.92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</row>
    <row r="24" spans="1:12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4" t="s">
        <v>21</v>
      </c>
      <c r="B26" s="5">
        <v>34585.47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25</v>
      </c>
      <c r="B27" s="5">
        <v>-27858.54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3.8" thickBot="1" x14ac:dyDescent="0.3">
      <c r="A28" s="28" t="s">
        <v>23</v>
      </c>
      <c r="B28" s="27">
        <f>+B26+B27</f>
        <v>6726.93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1" spans="1:12" ht="15.6" thickBot="1" x14ac:dyDescent="0.3">
      <c r="A31" s="29" t="s">
        <v>27</v>
      </c>
      <c r="B31" s="19">
        <f>+B12+B20+B28</f>
        <v>38392.449999999997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8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35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+[1]Aug16BS!A4</f>
        <v>August 2016</v>
      </c>
      <c r="B5" s="70"/>
      <c r="C5" s="70"/>
      <c r="D5" s="70"/>
      <c r="E5" s="70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5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9" t="s">
        <v>41</v>
      </c>
      <c r="B10" s="50" t="s">
        <v>42</v>
      </c>
      <c r="C10" s="51"/>
      <c r="D10" s="51"/>
      <c r="E10" s="51">
        <f>+D10-C10</f>
        <v>0</v>
      </c>
    </row>
    <row r="11" spans="1:5" ht="14.4" x14ac:dyDescent="0.3">
      <c r="A11" s="49" t="s">
        <v>43</v>
      </c>
      <c r="B11" s="50" t="s">
        <v>44</v>
      </c>
      <c r="C11" s="51"/>
      <c r="D11" s="51"/>
      <c r="E11" s="51">
        <f t="shared" ref="E11:E22" si="0">+D11-C11</f>
        <v>0</v>
      </c>
    </row>
    <row r="12" spans="1:5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5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5" ht="14.4" x14ac:dyDescent="0.3">
      <c r="A14" s="49" t="s">
        <v>49</v>
      </c>
      <c r="B14" s="50" t="s">
        <v>50</v>
      </c>
      <c r="C14" s="51"/>
      <c r="D14" s="51"/>
      <c r="E14" s="51">
        <f t="shared" si="0"/>
        <v>0</v>
      </c>
    </row>
    <row r="15" spans="1:5" ht="14.4" x14ac:dyDescent="0.3">
      <c r="A15" s="49" t="s">
        <v>51</v>
      </c>
      <c r="B15" s="50" t="s">
        <v>52</v>
      </c>
      <c r="C15" s="51"/>
      <c r="D15" s="51"/>
      <c r="E15" s="51">
        <f t="shared" si="0"/>
        <v>0</v>
      </c>
    </row>
    <row r="16" spans="1:5" ht="14.4" x14ac:dyDescent="0.3">
      <c r="A16" s="49" t="s">
        <v>53</v>
      </c>
      <c r="B16" s="50" t="s">
        <v>54</v>
      </c>
      <c r="C16" s="51">
        <v>2000</v>
      </c>
      <c r="D16" s="51">
        <v>123.31</v>
      </c>
      <c r="E16" s="51">
        <f t="shared" si="0"/>
        <v>-1876.69</v>
      </c>
    </row>
    <row r="17" spans="1:5" ht="14.4" x14ac:dyDescent="0.3">
      <c r="A17" s="49" t="s">
        <v>55</v>
      </c>
      <c r="B17" s="50" t="s">
        <v>56</v>
      </c>
      <c r="C17" s="51"/>
      <c r="D17" s="51">
        <v>-37.15</v>
      </c>
      <c r="E17" s="51">
        <f t="shared" si="0"/>
        <v>-37.15</v>
      </c>
    </row>
    <row r="18" spans="1:5" ht="14.4" x14ac:dyDescent="0.3">
      <c r="A18" s="49" t="s">
        <v>57</v>
      </c>
      <c r="B18" s="50" t="s">
        <v>58</v>
      </c>
      <c r="C18" s="51">
        <v>210000</v>
      </c>
      <c r="D18" s="51">
        <v>38718.69</v>
      </c>
      <c r="E18" s="51">
        <f t="shared" si="0"/>
        <v>-171281.31</v>
      </c>
    </row>
    <row r="19" spans="1:5" ht="14.4" x14ac:dyDescent="0.3">
      <c r="A19" s="49" t="s">
        <v>164</v>
      </c>
      <c r="B19" s="50" t="s">
        <v>165</v>
      </c>
      <c r="C19" s="51"/>
      <c r="D19" s="51"/>
      <c r="E19" s="51">
        <f t="shared" si="0"/>
        <v>0</v>
      </c>
    </row>
    <row r="20" spans="1:5" ht="14.4" x14ac:dyDescent="0.3">
      <c r="A20" s="49" t="s">
        <v>154</v>
      </c>
      <c r="B20" s="50" t="s">
        <v>155</v>
      </c>
      <c r="C20" s="51"/>
      <c r="D20" s="51"/>
      <c r="E20" s="51">
        <f t="shared" si="0"/>
        <v>0</v>
      </c>
    </row>
    <row r="21" spans="1:5" ht="14.4" x14ac:dyDescent="0.3">
      <c r="A21" s="49" t="s">
        <v>59</v>
      </c>
      <c r="B21" s="50" t="s">
        <v>60</v>
      </c>
      <c r="C21" s="51"/>
      <c r="D21" s="51"/>
      <c r="E21" s="51">
        <f t="shared" si="0"/>
        <v>0</v>
      </c>
    </row>
    <row r="22" spans="1:5" ht="14.4" x14ac:dyDescent="0.3">
      <c r="A22" s="49" t="s">
        <v>172</v>
      </c>
      <c r="B22" s="50" t="s">
        <v>173</v>
      </c>
      <c r="C22" s="51"/>
      <c r="D22" s="51"/>
      <c r="E22" s="51">
        <f t="shared" si="0"/>
        <v>0</v>
      </c>
    </row>
    <row r="23" spans="1:5" ht="9" customHeight="1" x14ac:dyDescent="0.3">
      <c r="A23" s="49"/>
      <c r="B23" s="50"/>
      <c r="C23" s="51"/>
      <c r="D23" s="51"/>
      <c r="E23" s="51"/>
    </row>
    <row r="24" spans="1:5" s="3" customFormat="1" ht="14.4" x14ac:dyDescent="0.3">
      <c r="A24" s="49"/>
      <c r="B24" s="50"/>
      <c r="C24" s="52">
        <f>SUM(C10:C23)</f>
        <v>212000</v>
      </c>
      <c r="D24" s="52">
        <f>SUM(D10:D23)</f>
        <v>38804.850000000006</v>
      </c>
      <c r="E24" s="52">
        <f>SUM(E10:E23)</f>
        <v>-173195.15</v>
      </c>
    </row>
    <row r="25" spans="1:5" ht="17.25" customHeight="1" x14ac:dyDescent="0.45">
      <c r="A25" s="34" t="s">
        <v>61</v>
      </c>
    </row>
    <row r="26" spans="1:5" ht="14.4" x14ac:dyDescent="0.3">
      <c r="A26" s="49" t="s">
        <v>62</v>
      </c>
      <c r="B26" s="50" t="s">
        <v>63</v>
      </c>
      <c r="C26" s="51"/>
      <c r="D26" s="51"/>
      <c r="E26" s="51">
        <f>+C26-D26</f>
        <v>0</v>
      </c>
    </row>
    <row r="27" spans="1:5" ht="14.4" x14ac:dyDescent="0.3">
      <c r="A27" s="49" t="s">
        <v>64</v>
      </c>
      <c r="B27" s="50" t="s">
        <v>65</v>
      </c>
      <c r="C27" s="51"/>
      <c r="D27" s="51"/>
      <c r="E27" s="51">
        <f t="shared" ref="E27:E55" si="1">+C27-D27</f>
        <v>0</v>
      </c>
    </row>
    <row r="28" spans="1:5" ht="14.4" x14ac:dyDescent="0.3">
      <c r="A28" s="49" t="s">
        <v>66</v>
      </c>
      <c r="B28" s="50" t="s">
        <v>67</v>
      </c>
      <c r="C28" s="51">
        <v>30000</v>
      </c>
      <c r="D28" s="51">
        <v>3048.31</v>
      </c>
      <c r="E28" s="51">
        <f t="shared" si="1"/>
        <v>26951.69</v>
      </c>
    </row>
    <row r="29" spans="1:5" ht="14.4" x14ac:dyDescent="0.3">
      <c r="A29" s="49" t="s">
        <v>68</v>
      </c>
      <c r="B29" s="50" t="s">
        <v>69</v>
      </c>
      <c r="C29" s="51">
        <v>10000</v>
      </c>
      <c r="D29" s="51"/>
      <c r="E29" s="51">
        <f t="shared" si="1"/>
        <v>10000</v>
      </c>
    </row>
    <row r="30" spans="1:5" ht="14.4" x14ac:dyDescent="0.3">
      <c r="A30" s="49" t="s">
        <v>70</v>
      </c>
      <c r="B30" s="50" t="s">
        <v>71</v>
      </c>
      <c r="C30" s="51">
        <v>25000</v>
      </c>
      <c r="D30" s="51"/>
      <c r="E30" s="51">
        <f t="shared" si="1"/>
        <v>25000</v>
      </c>
    </row>
    <row r="31" spans="1:5" ht="14.4" x14ac:dyDescent="0.3">
      <c r="A31" s="49" t="s">
        <v>72</v>
      </c>
      <c r="B31" s="50" t="s">
        <v>73</v>
      </c>
      <c r="C31" s="51"/>
      <c r="D31" s="51"/>
      <c r="E31" s="51">
        <f t="shared" si="1"/>
        <v>0</v>
      </c>
    </row>
    <row r="32" spans="1:5" ht="14.4" x14ac:dyDescent="0.3">
      <c r="A32" s="49" t="s">
        <v>190</v>
      </c>
      <c r="B32" s="50" t="s">
        <v>191</v>
      </c>
      <c r="C32" s="51">
        <v>4000</v>
      </c>
      <c r="D32" s="51"/>
      <c r="E32" s="51">
        <f t="shared" si="1"/>
        <v>4000</v>
      </c>
    </row>
    <row r="33" spans="1:5" ht="14.4" x14ac:dyDescent="0.3">
      <c r="A33" s="49" t="s">
        <v>74</v>
      </c>
      <c r="B33" s="50" t="s">
        <v>69</v>
      </c>
      <c r="C33" s="51">
        <v>16000</v>
      </c>
      <c r="D33" s="51"/>
      <c r="E33" s="51">
        <f t="shared" si="1"/>
        <v>16000</v>
      </c>
    </row>
    <row r="34" spans="1:5" ht="14.4" x14ac:dyDescent="0.3">
      <c r="A34" s="49" t="s">
        <v>75</v>
      </c>
      <c r="B34" s="50" t="s">
        <v>76</v>
      </c>
      <c r="C34" s="51">
        <v>30000</v>
      </c>
      <c r="D34" s="51">
        <v>4718</v>
      </c>
      <c r="E34" s="51">
        <f t="shared" si="1"/>
        <v>25282</v>
      </c>
    </row>
    <row r="35" spans="1:5" ht="14.4" x14ac:dyDescent="0.3">
      <c r="A35" s="49" t="s">
        <v>77</v>
      </c>
      <c r="B35" s="50" t="s">
        <v>78</v>
      </c>
      <c r="C35" s="51"/>
      <c r="D35" s="51"/>
      <c r="E35" s="51">
        <f t="shared" si="1"/>
        <v>0</v>
      </c>
    </row>
    <row r="36" spans="1:5" ht="14.4" x14ac:dyDescent="0.3">
      <c r="A36" s="49" t="s">
        <v>156</v>
      </c>
      <c r="B36" s="50" t="s">
        <v>157</v>
      </c>
      <c r="C36" s="51"/>
      <c r="D36" s="51"/>
      <c r="E36" s="51">
        <f t="shared" si="1"/>
        <v>0</v>
      </c>
    </row>
    <row r="37" spans="1:5" ht="14.4" x14ac:dyDescent="0.3">
      <c r="A37" s="49" t="s">
        <v>79</v>
      </c>
      <c r="B37" s="50" t="s">
        <v>80</v>
      </c>
      <c r="C37" s="51">
        <v>25000</v>
      </c>
      <c r="D37" s="51">
        <f>655.24+292.52+68.4+1251+119.4+22.1+18+98.5+13.54+73.12+5</f>
        <v>2616.8199999999997</v>
      </c>
      <c r="E37" s="51">
        <f t="shared" si="1"/>
        <v>22383.18</v>
      </c>
    </row>
    <row r="38" spans="1:5" ht="14.4" x14ac:dyDescent="0.3">
      <c r="A38" s="49" t="s">
        <v>81</v>
      </c>
      <c r="B38" s="50" t="s">
        <v>82</v>
      </c>
      <c r="C38" s="51">
        <v>1000</v>
      </c>
      <c r="D38" s="51">
        <v>49.6</v>
      </c>
      <c r="E38" s="51">
        <f t="shared" si="1"/>
        <v>950.4</v>
      </c>
    </row>
    <row r="39" spans="1:5" ht="14.4" x14ac:dyDescent="0.3">
      <c r="A39" s="49" t="s">
        <v>192</v>
      </c>
      <c r="B39" s="50" t="s">
        <v>193</v>
      </c>
      <c r="C39" s="51">
        <v>3000</v>
      </c>
      <c r="D39" s="51"/>
      <c r="E39" s="51">
        <f t="shared" si="1"/>
        <v>3000</v>
      </c>
    </row>
    <row r="40" spans="1:5" ht="14.4" x14ac:dyDescent="0.3">
      <c r="A40" s="49" t="s">
        <v>83</v>
      </c>
      <c r="B40" s="50" t="s">
        <v>84</v>
      </c>
      <c r="C40" s="51"/>
      <c r="D40" s="51"/>
      <c r="E40" s="51">
        <f t="shared" si="1"/>
        <v>0</v>
      </c>
    </row>
    <row r="41" spans="1:5" ht="14.4" x14ac:dyDescent="0.3">
      <c r="A41" s="49" t="s">
        <v>85</v>
      </c>
      <c r="B41" s="50" t="s">
        <v>86</v>
      </c>
      <c r="C41" s="51">
        <v>5000</v>
      </c>
      <c r="D41" s="51">
        <v>35.75</v>
      </c>
      <c r="E41" s="51">
        <f t="shared" si="1"/>
        <v>4964.25</v>
      </c>
    </row>
    <row r="42" spans="1:5" ht="14.4" x14ac:dyDescent="0.3">
      <c r="A42" s="49" t="s">
        <v>87</v>
      </c>
      <c r="B42" s="50" t="s">
        <v>88</v>
      </c>
      <c r="C42" s="51"/>
      <c r="D42" s="51"/>
      <c r="E42" s="51">
        <f t="shared" si="1"/>
        <v>0</v>
      </c>
    </row>
    <row r="43" spans="1:5" ht="14.4" x14ac:dyDescent="0.3">
      <c r="A43" s="49" t="s">
        <v>162</v>
      </c>
      <c r="B43" s="50" t="s">
        <v>163</v>
      </c>
      <c r="C43" s="51"/>
      <c r="D43" s="51"/>
      <c r="E43" s="51">
        <f t="shared" si="1"/>
        <v>0</v>
      </c>
    </row>
    <row r="44" spans="1:5" ht="14.4" x14ac:dyDescent="0.3">
      <c r="A44" s="49" t="s">
        <v>89</v>
      </c>
      <c r="B44" s="50" t="s">
        <v>90</v>
      </c>
      <c r="C44" s="51"/>
      <c r="D44" s="51">
        <v>1.24</v>
      </c>
      <c r="E44" s="51">
        <f t="shared" si="1"/>
        <v>-1.24</v>
      </c>
    </row>
    <row r="45" spans="1:5" ht="14.4" x14ac:dyDescent="0.3">
      <c r="A45" s="49" t="s">
        <v>91</v>
      </c>
      <c r="B45" s="50" t="s">
        <v>92</v>
      </c>
      <c r="C45" s="51"/>
      <c r="D45" s="51">
        <v>6.42</v>
      </c>
      <c r="E45" s="51">
        <f t="shared" si="1"/>
        <v>-6.42</v>
      </c>
    </row>
    <row r="46" spans="1:5" ht="14.4" x14ac:dyDescent="0.3">
      <c r="A46" s="49" t="s">
        <v>93</v>
      </c>
      <c r="B46" s="50" t="s">
        <v>94</v>
      </c>
      <c r="C46" s="51"/>
      <c r="D46" s="51">
        <v>3.26</v>
      </c>
      <c r="E46" s="51">
        <f t="shared" si="1"/>
        <v>-3.26</v>
      </c>
    </row>
    <row r="47" spans="1:5" ht="14.4" x14ac:dyDescent="0.3">
      <c r="A47" s="49" t="s">
        <v>95</v>
      </c>
      <c r="B47" s="50" t="s">
        <v>96</v>
      </c>
      <c r="C47" s="51"/>
      <c r="D47" s="51"/>
      <c r="E47" s="51">
        <f t="shared" si="1"/>
        <v>0</v>
      </c>
    </row>
    <row r="48" spans="1:5" ht="14.4" x14ac:dyDescent="0.3">
      <c r="A48" s="49" t="s">
        <v>97</v>
      </c>
      <c r="B48" s="50" t="s">
        <v>151</v>
      </c>
      <c r="C48" s="51">
        <v>10000</v>
      </c>
      <c r="D48" s="51"/>
      <c r="E48" s="51">
        <f t="shared" si="1"/>
        <v>10000</v>
      </c>
    </row>
    <row r="49" spans="1:5" ht="14.4" x14ac:dyDescent="0.3">
      <c r="A49" s="49" t="s">
        <v>98</v>
      </c>
      <c r="B49" s="50" t="s">
        <v>99</v>
      </c>
      <c r="C49" s="51">
        <v>5000</v>
      </c>
      <c r="D49" s="51"/>
      <c r="E49" s="51">
        <f t="shared" si="1"/>
        <v>5000</v>
      </c>
    </row>
    <row r="50" spans="1:5" ht="14.4" x14ac:dyDescent="0.3">
      <c r="A50" s="49" t="s">
        <v>100</v>
      </c>
      <c r="B50" s="50" t="s">
        <v>101</v>
      </c>
      <c r="C50" s="51"/>
      <c r="D50" s="51"/>
      <c r="E50" s="51">
        <f t="shared" si="1"/>
        <v>0</v>
      </c>
    </row>
    <row r="51" spans="1:5" ht="14.4" x14ac:dyDescent="0.3">
      <c r="A51" s="49" t="s">
        <v>194</v>
      </c>
      <c r="B51" s="50" t="s">
        <v>195</v>
      </c>
      <c r="C51" s="51">
        <v>5000</v>
      </c>
      <c r="D51" s="51"/>
      <c r="E51" s="51">
        <f t="shared" si="1"/>
        <v>5000</v>
      </c>
    </row>
    <row r="52" spans="1:5" ht="14.4" x14ac:dyDescent="0.3">
      <c r="A52" s="49" t="s">
        <v>102</v>
      </c>
      <c r="B52" s="50" t="s">
        <v>103</v>
      </c>
      <c r="C52" s="51">
        <v>6000</v>
      </c>
      <c r="D52" s="51">
        <v>2100.85</v>
      </c>
      <c r="E52" s="51">
        <f t="shared" si="1"/>
        <v>3899.15</v>
      </c>
    </row>
    <row r="53" spans="1:5" ht="14.4" x14ac:dyDescent="0.3">
      <c r="A53" s="49" t="s">
        <v>104</v>
      </c>
      <c r="B53" s="50" t="s">
        <v>105</v>
      </c>
      <c r="C53" s="51">
        <v>35000</v>
      </c>
      <c r="D53" s="51"/>
      <c r="E53" s="51">
        <f t="shared" si="1"/>
        <v>35000</v>
      </c>
    </row>
    <row r="54" spans="1:5" ht="14.4" x14ac:dyDescent="0.3">
      <c r="A54" s="49" t="s">
        <v>106</v>
      </c>
      <c r="B54" s="50" t="s">
        <v>107</v>
      </c>
      <c r="C54" s="51">
        <v>1000</v>
      </c>
      <c r="D54" s="51"/>
      <c r="E54" s="51">
        <f t="shared" si="1"/>
        <v>1000</v>
      </c>
    </row>
    <row r="55" spans="1:5" ht="14.4" x14ac:dyDescent="0.3">
      <c r="A55" s="49" t="s">
        <v>168</v>
      </c>
      <c r="B55" s="50" t="s">
        <v>169</v>
      </c>
      <c r="C55" s="51"/>
      <c r="D55" s="51"/>
      <c r="E55" s="51">
        <f t="shared" si="1"/>
        <v>0</v>
      </c>
    </row>
    <row r="56" spans="1:5" ht="10.5" customHeight="1" x14ac:dyDescent="0.3">
      <c r="A56" s="49"/>
      <c r="B56" s="50"/>
      <c r="C56" s="51"/>
      <c r="D56" s="51"/>
      <c r="E56" s="51"/>
    </row>
    <row r="57" spans="1:5" x14ac:dyDescent="0.25">
      <c r="C57" s="35">
        <f>SUM(C26:C56)</f>
        <v>211000</v>
      </c>
      <c r="D57" s="35">
        <f>SUM(D26:D55)</f>
        <v>12580.25</v>
      </c>
      <c r="E57" s="35">
        <f>SUM(E26:E55)</f>
        <v>198419.74999999997</v>
      </c>
    </row>
    <row r="58" spans="1:5" ht="16.2" thickBot="1" x14ac:dyDescent="0.35">
      <c r="B58" s="50" t="s">
        <v>108</v>
      </c>
      <c r="C58" s="36">
        <f>+C24-C57</f>
        <v>1000</v>
      </c>
      <c r="D58" s="37"/>
      <c r="E58" s="38"/>
    </row>
    <row r="59" spans="1:5" ht="16.5" customHeight="1" thickTop="1" thickBot="1" x14ac:dyDescent="0.35">
      <c r="A59" s="68" t="s">
        <v>159</v>
      </c>
      <c r="B59" s="68"/>
      <c r="C59" s="68"/>
      <c r="D59" s="36">
        <f>+D24-D57</f>
        <v>26224.600000000006</v>
      </c>
      <c r="E59" s="39"/>
    </row>
    <row r="60" spans="1:5" ht="13.8" thickTop="1" x14ac:dyDescent="0.25"/>
  </sheetData>
  <mergeCells count="6">
    <mergeCell ref="A59:C59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109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+[1]Aug16BS!A4</f>
        <v>August 2016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111</v>
      </c>
      <c r="B10" s="50" t="s">
        <v>54</v>
      </c>
      <c r="C10" s="51">
        <v>2000</v>
      </c>
      <c r="D10" s="51">
        <v>324.43</v>
      </c>
      <c r="E10" s="51">
        <f>+D10-C10</f>
        <v>-1675.57</v>
      </c>
    </row>
    <row r="11" spans="1:5" s="50" customFormat="1" ht="14.4" x14ac:dyDescent="0.3">
      <c r="A11" s="49" t="s">
        <v>112</v>
      </c>
      <c r="B11" s="50" t="s">
        <v>113</v>
      </c>
      <c r="C11" s="51"/>
      <c r="D11" s="51">
        <v>-95.64</v>
      </c>
      <c r="E11" s="51">
        <f>+D11-C11</f>
        <v>-95.64</v>
      </c>
    </row>
    <row r="12" spans="1:5" s="50" customFormat="1" ht="14.4" x14ac:dyDescent="0.3">
      <c r="A12" s="49" t="s">
        <v>114</v>
      </c>
      <c r="B12" s="50" t="s">
        <v>115</v>
      </c>
      <c r="C12" s="51">
        <v>50000</v>
      </c>
      <c r="D12" s="51">
        <v>7987.74</v>
      </c>
      <c r="E12" s="51">
        <f>+D12-C12</f>
        <v>-42012.26</v>
      </c>
    </row>
    <row r="13" spans="1:5" s="50" customFormat="1" ht="14.4" x14ac:dyDescent="0.3">
      <c r="A13" s="49" t="s">
        <v>166</v>
      </c>
      <c r="B13" s="50" t="s">
        <v>165</v>
      </c>
      <c r="C13" s="51"/>
      <c r="D13" s="51"/>
      <c r="E13" s="51">
        <f>+D13-C13</f>
        <v>0</v>
      </c>
    </row>
    <row r="14" spans="1:5" s="50" customFormat="1" ht="14.4" x14ac:dyDescent="0.3">
      <c r="A14" s="49" t="s">
        <v>116</v>
      </c>
      <c r="B14" s="50" t="s">
        <v>60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8216.5300000000007</v>
      </c>
      <c r="E16" s="35">
        <f>SUM(E10:E15)</f>
        <v>-43783.47</v>
      </c>
    </row>
    <row r="17" spans="1:5" ht="23.4" x14ac:dyDescent="0.45">
      <c r="A17" s="34" t="s">
        <v>61</v>
      </c>
    </row>
    <row r="18" spans="1:5" ht="15" customHeight="1" x14ac:dyDescent="0.3">
      <c r="A18" s="49" t="s">
        <v>185</v>
      </c>
      <c r="B18" s="7" t="s">
        <v>150</v>
      </c>
      <c r="C18" s="51">
        <v>60000</v>
      </c>
      <c r="D18" s="1">
        <v>2050</v>
      </c>
      <c r="E18" s="51">
        <f>+C18-D18</f>
        <v>57950</v>
      </c>
    </row>
    <row r="19" spans="1:5" ht="15" customHeight="1" x14ac:dyDescent="0.3">
      <c r="A19" s="49" t="s">
        <v>186</v>
      </c>
      <c r="B19" s="7" t="s">
        <v>187</v>
      </c>
      <c r="C19" s="51"/>
      <c r="D19" s="1">
        <v>31.79</v>
      </c>
      <c r="E19" s="51">
        <f>+C19-D19</f>
        <v>-31.79</v>
      </c>
    </row>
    <row r="20" spans="1:5" ht="14.4" x14ac:dyDescent="0.3">
      <c r="A20" s="49" t="s">
        <v>117</v>
      </c>
      <c r="B20" s="50" t="s">
        <v>82</v>
      </c>
      <c r="C20" s="51"/>
      <c r="D20" s="51"/>
      <c r="E20" s="51">
        <f>+C20-D20</f>
        <v>0</v>
      </c>
    </row>
    <row r="21" spans="1:5" ht="14.4" x14ac:dyDescent="0.3">
      <c r="A21" s="49" t="s">
        <v>118</v>
      </c>
      <c r="B21" s="50" t="s">
        <v>84</v>
      </c>
      <c r="C21" s="51"/>
      <c r="D21" s="51"/>
      <c r="E21" s="51">
        <f t="shared" ref="E21:E29" si="0">+C21-D21</f>
        <v>0</v>
      </c>
    </row>
    <row r="22" spans="1:5" ht="14.4" x14ac:dyDescent="0.3">
      <c r="A22" s="49" t="s">
        <v>119</v>
      </c>
      <c r="B22" s="50" t="s">
        <v>120</v>
      </c>
      <c r="C22" s="51">
        <v>2000</v>
      </c>
      <c r="D22" s="51"/>
      <c r="E22" s="51">
        <f t="shared" si="0"/>
        <v>2000</v>
      </c>
    </row>
    <row r="23" spans="1:5" ht="14.4" x14ac:dyDescent="0.3">
      <c r="A23" s="49" t="s">
        <v>121</v>
      </c>
      <c r="B23" s="50" t="s">
        <v>122</v>
      </c>
      <c r="C23" s="51"/>
      <c r="D23" s="51"/>
      <c r="E23" s="51">
        <f t="shared" si="0"/>
        <v>0</v>
      </c>
    </row>
    <row r="24" spans="1:5" ht="14.4" x14ac:dyDescent="0.3">
      <c r="A24" s="49" t="s">
        <v>123</v>
      </c>
      <c r="B24" s="50" t="s">
        <v>90</v>
      </c>
      <c r="C24" s="51"/>
      <c r="D24" s="51">
        <v>3.6</v>
      </c>
      <c r="E24" s="51">
        <f t="shared" si="0"/>
        <v>-3.6</v>
      </c>
    </row>
    <row r="25" spans="1:5" ht="14.4" x14ac:dyDescent="0.3">
      <c r="A25" s="49" t="s">
        <v>124</v>
      </c>
      <c r="B25" s="50" t="s">
        <v>125</v>
      </c>
      <c r="C25" s="51">
        <v>10000</v>
      </c>
      <c r="D25" s="51">
        <v>690.22</v>
      </c>
      <c r="E25" s="51">
        <f t="shared" si="0"/>
        <v>9309.7800000000007</v>
      </c>
    </row>
    <row r="26" spans="1:5" ht="14.4" x14ac:dyDescent="0.3">
      <c r="A26" s="49" t="s">
        <v>126</v>
      </c>
      <c r="B26" s="50" t="s">
        <v>127</v>
      </c>
      <c r="C26" s="51"/>
      <c r="D26" s="51"/>
      <c r="E26" s="51">
        <f t="shared" si="0"/>
        <v>0</v>
      </c>
    </row>
    <row r="27" spans="1:5" ht="14.4" x14ac:dyDescent="0.3">
      <c r="A27" s="49" t="s">
        <v>128</v>
      </c>
      <c r="B27" s="50" t="s">
        <v>129</v>
      </c>
      <c r="C27" s="51"/>
      <c r="D27" s="51"/>
      <c r="E27" s="51">
        <f t="shared" si="0"/>
        <v>0</v>
      </c>
    </row>
    <row r="28" spans="1:5" ht="14.4" x14ac:dyDescent="0.3">
      <c r="A28" s="49" t="s">
        <v>188</v>
      </c>
      <c r="B28" s="50" t="s">
        <v>189</v>
      </c>
      <c r="C28" s="51"/>
      <c r="D28" s="51"/>
      <c r="E28" s="51">
        <f t="shared" si="0"/>
        <v>0</v>
      </c>
    </row>
    <row r="29" spans="1:5" ht="14.4" x14ac:dyDescent="0.3">
      <c r="A29" s="49" t="s">
        <v>130</v>
      </c>
      <c r="B29" s="50" t="s">
        <v>160</v>
      </c>
      <c r="C29" s="51"/>
      <c r="D29" s="51"/>
      <c r="E29" s="51">
        <f t="shared" si="0"/>
        <v>0</v>
      </c>
    </row>
    <row r="31" spans="1:5" x14ac:dyDescent="0.25">
      <c r="C31" s="35">
        <f>SUM(C18:C30)</f>
        <v>72000</v>
      </c>
      <c r="D31" s="35">
        <f>SUM(D18:D30)</f>
        <v>2775.6099999999997</v>
      </c>
      <c r="E31" s="35">
        <f>SUM(E18:E30)</f>
        <v>69224.39</v>
      </c>
    </row>
    <row r="32" spans="1:5" ht="16.2" thickBot="1" x14ac:dyDescent="0.35">
      <c r="B32" s="50" t="s">
        <v>108</v>
      </c>
      <c r="C32" s="36">
        <f>+C16-C31</f>
        <v>-20000</v>
      </c>
      <c r="E32" s="38"/>
    </row>
    <row r="33" spans="1:5" ht="14.4" thickTop="1" thickBot="1" x14ac:dyDescent="0.3">
      <c r="A33" s="72" t="s">
        <v>161</v>
      </c>
      <c r="B33" s="72"/>
      <c r="C33" s="72"/>
      <c r="D33" s="40">
        <f>+D16-D31</f>
        <v>5440.920000000001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131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+[1]Aug16BS!A4</f>
        <v>August 2016</v>
      </c>
      <c r="B5" s="70"/>
      <c r="C5" s="70"/>
      <c r="D5" s="70"/>
      <c r="E5" s="70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174</v>
      </c>
      <c r="B10" s="7" t="s">
        <v>175</v>
      </c>
      <c r="D10" s="1"/>
      <c r="E10" s="51">
        <f t="shared" ref="E10:E16" si="0">+D10-C10</f>
        <v>0</v>
      </c>
    </row>
    <row r="11" spans="1:5" ht="14.4" x14ac:dyDescent="0.3">
      <c r="A11" s="49" t="s">
        <v>132</v>
      </c>
      <c r="B11" s="50" t="s">
        <v>54</v>
      </c>
      <c r="C11" s="1">
        <v>4500</v>
      </c>
      <c r="D11" s="51">
        <v>839.99</v>
      </c>
      <c r="E11" s="51">
        <f t="shared" si="0"/>
        <v>-3660.01</v>
      </c>
    </row>
    <row r="12" spans="1:5" ht="14.4" x14ac:dyDescent="0.3">
      <c r="A12" s="49" t="s">
        <v>133</v>
      </c>
      <c r="B12" s="50" t="s">
        <v>113</v>
      </c>
      <c r="C12" s="1"/>
      <c r="D12" s="51">
        <v>-246.24</v>
      </c>
      <c r="E12" s="51">
        <f t="shared" si="0"/>
        <v>-246.24</v>
      </c>
    </row>
    <row r="13" spans="1:5" ht="14.4" x14ac:dyDescent="0.3">
      <c r="A13" s="49" t="s">
        <v>134</v>
      </c>
      <c r="B13" s="50" t="s">
        <v>135</v>
      </c>
      <c r="C13" s="1">
        <v>150000</v>
      </c>
      <c r="D13" s="51">
        <v>33991.72</v>
      </c>
      <c r="E13" s="51">
        <f t="shared" si="0"/>
        <v>-116008.28</v>
      </c>
    </row>
    <row r="14" spans="1:5" ht="14.4" x14ac:dyDescent="0.3">
      <c r="A14" s="49" t="s">
        <v>167</v>
      </c>
      <c r="B14" s="50" t="s">
        <v>165</v>
      </c>
      <c r="C14" s="1"/>
      <c r="D14" s="51"/>
      <c r="E14" s="51">
        <f t="shared" si="0"/>
        <v>0</v>
      </c>
    </row>
    <row r="15" spans="1:5" ht="14.4" x14ac:dyDescent="0.3">
      <c r="A15" s="49" t="s">
        <v>136</v>
      </c>
      <c r="B15" s="50" t="s">
        <v>137</v>
      </c>
      <c r="C15" s="1"/>
      <c r="D15" s="51"/>
      <c r="E15" s="51">
        <f t="shared" si="0"/>
        <v>0</v>
      </c>
    </row>
    <row r="16" spans="1:5" ht="14.4" x14ac:dyDescent="0.3">
      <c r="A16" s="49" t="s">
        <v>174</v>
      </c>
      <c r="B16" s="50" t="s">
        <v>175</v>
      </c>
      <c r="C16" s="1"/>
      <c r="D16" s="51"/>
      <c r="E16" s="51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34585.47</v>
      </c>
      <c r="E18" s="35">
        <f>SUM(E10:E17)</f>
        <v>-119914.53</v>
      </c>
    </row>
    <row r="19" spans="1:5" ht="23.4" x14ac:dyDescent="0.45">
      <c r="A19" s="34" t="s">
        <v>61</v>
      </c>
    </row>
    <row r="20" spans="1:5" ht="14.4" x14ac:dyDescent="0.3">
      <c r="A20" s="49" t="s">
        <v>138</v>
      </c>
      <c r="B20" s="50" t="s">
        <v>76</v>
      </c>
      <c r="C20" s="1">
        <v>89000</v>
      </c>
      <c r="D20" s="51">
        <v>14169</v>
      </c>
      <c r="E20" s="51">
        <f>+C20-D20</f>
        <v>74831</v>
      </c>
    </row>
    <row r="21" spans="1:5" ht="14.4" x14ac:dyDescent="0.3">
      <c r="A21" s="49" t="s">
        <v>139</v>
      </c>
      <c r="B21" s="50" t="s">
        <v>140</v>
      </c>
      <c r="C21" s="1"/>
      <c r="D21" s="51"/>
      <c r="E21" s="51">
        <f t="shared" ref="E21:E30" si="1">+C21-D21</f>
        <v>0</v>
      </c>
    </row>
    <row r="22" spans="1:5" ht="14.4" x14ac:dyDescent="0.3">
      <c r="A22" s="49" t="s">
        <v>149</v>
      </c>
      <c r="B22" s="50" t="s">
        <v>150</v>
      </c>
      <c r="C22" s="1"/>
      <c r="D22" s="51"/>
      <c r="E22" s="51">
        <f t="shared" si="1"/>
        <v>0</v>
      </c>
    </row>
    <row r="23" spans="1:5" ht="14.4" x14ac:dyDescent="0.3">
      <c r="A23" s="49" t="s">
        <v>170</v>
      </c>
      <c r="B23" s="50" t="s">
        <v>171</v>
      </c>
      <c r="C23" s="1"/>
      <c r="D23" s="51"/>
      <c r="E23" s="51">
        <f t="shared" si="1"/>
        <v>0</v>
      </c>
    </row>
    <row r="24" spans="1:5" ht="14.4" x14ac:dyDescent="0.3">
      <c r="A24" s="49" t="s">
        <v>141</v>
      </c>
      <c r="B24" s="50" t="s">
        <v>80</v>
      </c>
      <c r="C24" s="1">
        <v>55000</v>
      </c>
      <c r="D24" s="51">
        <f>1967.78+878.48+205.44+5680+440.8+88.4+54.14+394+40.66+219.62+20</f>
        <v>9989.32</v>
      </c>
      <c r="E24" s="51">
        <f t="shared" si="1"/>
        <v>45010.68</v>
      </c>
    </row>
    <row r="25" spans="1:5" ht="14.4" x14ac:dyDescent="0.3">
      <c r="A25" s="49" t="s">
        <v>152</v>
      </c>
      <c r="B25" s="50" t="s">
        <v>153</v>
      </c>
      <c r="C25" s="1"/>
      <c r="D25" s="51"/>
      <c r="E25" s="51">
        <f t="shared" si="1"/>
        <v>0</v>
      </c>
    </row>
    <row r="26" spans="1:5" ht="14.4" x14ac:dyDescent="0.3">
      <c r="A26" s="49" t="s">
        <v>142</v>
      </c>
      <c r="B26" s="50" t="s">
        <v>90</v>
      </c>
      <c r="C26" s="1"/>
      <c r="D26" s="51">
        <v>9.36</v>
      </c>
      <c r="E26" s="51">
        <f t="shared" si="1"/>
        <v>-9.36</v>
      </c>
    </row>
    <row r="27" spans="1:5" ht="14.4" x14ac:dyDescent="0.3">
      <c r="A27" s="49" t="s">
        <v>143</v>
      </c>
      <c r="B27" s="50" t="s">
        <v>144</v>
      </c>
      <c r="C27" s="1"/>
      <c r="D27" s="51"/>
      <c r="E27" s="51">
        <f t="shared" si="1"/>
        <v>0</v>
      </c>
    </row>
    <row r="28" spans="1:5" ht="14.4" x14ac:dyDescent="0.3">
      <c r="A28" s="49" t="s">
        <v>145</v>
      </c>
      <c r="B28" s="50" t="s">
        <v>92</v>
      </c>
      <c r="C28" s="1"/>
      <c r="D28" s="51"/>
      <c r="E28" s="51">
        <f t="shared" si="1"/>
        <v>0</v>
      </c>
    </row>
    <row r="29" spans="1:5" ht="14.4" x14ac:dyDescent="0.3">
      <c r="A29" s="49" t="s">
        <v>146</v>
      </c>
      <c r="B29" s="50" t="s">
        <v>147</v>
      </c>
      <c r="C29" s="1">
        <v>5000</v>
      </c>
      <c r="D29" s="51">
        <v>3427.86</v>
      </c>
      <c r="E29" s="51">
        <f t="shared" si="1"/>
        <v>1572.1399999999999</v>
      </c>
    </row>
    <row r="30" spans="1:5" ht="14.4" x14ac:dyDescent="0.3">
      <c r="A30" s="49" t="s">
        <v>148</v>
      </c>
      <c r="B30" s="50" t="s">
        <v>107</v>
      </c>
      <c r="C30" s="1"/>
      <c r="D30" s="51">
        <v>263</v>
      </c>
      <c r="E30" s="51">
        <f t="shared" si="1"/>
        <v>-263</v>
      </c>
    </row>
    <row r="32" spans="1:5" x14ac:dyDescent="0.25">
      <c r="C32" s="35">
        <f>SUM(C20:C31)</f>
        <v>149000</v>
      </c>
      <c r="D32" s="35">
        <f>SUM(D20:D31)</f>
        <v>27858.54</v>
      </c>
      <c r="E32" s="35">
        <f>SUM(E20:E31)</f>
        <v>121141.45999999999</v>
      </c>
    </row>
    <row r="33" spans="1:5" ht="16.2" thickBot="1" x14ac:dyDescent="0.35">
      <c r="B33" s="50" t="s">
        <v>108</v>
      </c>
      <c r="C33" s="36">
        <f>+C18-C32</f>
        <v>5500</v>
      </c>
      <c r="E33" s="38"/>
    </row>
    <row r="34" spans="1:5" ht="14.4" thickTop="1" thickBot="1" x14ac:dyDescent="0.3">
      <c r="A34" s="72" t="s">
        <v>161</v>
      </c>
      <c r="B34" s="72"/>
      <c r="C34" s="72"/>
      <c r="D34" s="40">
        <f>+D18-D32</f>
        <v>6726.93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2016-10-28T15:25:52Z</dcterms:modified>
</cp:coreProperties>
</file>